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J9" i="1"/>
  <c r="I14" i="1"/>
  <c r="I10" i="1"/>
  <c r="I9" i="1"/>
  <c r="H13" i="1"/>
  <c r="H12" i="1"/>
  <c r="H11" i="1"/>
  <c r="H10" i="1"/>
  <c r="H9" i="1"/>
  <c r="G13" i="1"/>
  <c r="G12" i="1"/>
  <c r="G11" i="1"/>
  <c r="G10" i="1"/>
  <c r="G9" i="1"/>
  <c r="F13" i="1"/>
  <c r="F12" i="1"/>
  <c r="F11" i="1"/>
  <c r="F10" i="1"/>
  <c r="F9" i="1"/>
  <c r="E13" i="1"/>
  <c r="E12" i="1"/>
  <c r="E11" i="1"/>
  <c r="E10" i="1"/>
  <c r="E9" i="1"/>
  <c r="D13" i="1"/>
  <c r="D12" i="1"/>
  <c r="D11" i="1"/>
  <c r="D10" i="1"/>
  <c r="D9" i="1"/>
  <c r="C13" i="1"/>
  <c r="C12" i="1"/>
  <c r="C11" i="1"/>
  <c r="C10" i="1"/>
  <c r="C9" i="1"/>
  <c r="B10" i="1"/>
  <c r="B9" i="1"/>
  <c r="B13" i="1"/>
  <c r="B12" i="1"/>
  <c r="B11" i="1"/>
  <c r="H14" i="1" l="1"/>
  <c r="G14" i="1"/>
  <c r="F14" i="1"/>
  <c r="E14" i="1"/>
  <c r="D14" i="1"/>
  <c r="C14" i="1"/>
  <c r="J14" i="1" l="1"/>
  <c r="B14" i="1"/>
</calcChain>
</file>

<file path=xl/sharedStrings.xml><?xml version="1.0" encoding="utf-8"?>
<sst xmlns="http://schemas.openxmlformats.org/spreadsheetml/2006/main" count="42" uniqueCount="40">
  <si>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</si>
  <si>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</si>
  <si>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</si>
  <si>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</si>
  <si>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</si>
  <si>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</si>
  <si>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</si>
  <si>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</si>
  <si>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</si>
  <si>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</si>
  <si>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</si>
  <si>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</si>
  <si>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</si>
  <si>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</si>
  <si>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</si>
  <si>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</si>
  <si>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</si>
  <si>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</si>
  <si>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</si>
  <si>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</si>
  <si>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</si>
  <si>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</si>
  <si>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</si>
  <si>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</si>
  <si>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</si>
  <si>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</si>
  <si>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</si>
  <si>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</si>
  <si>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</si>
  <si>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</si>
  <si>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</si>
  <si>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</si>
  <si>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</si>
  <si>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</si>
  <si>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 xml:space="preserve">(ANEXO VII) PARTICIPACIONES FEDERALES MINISTRADAS A LOS MUNICIPIOS EN EL MES DE 1ER. TRIMESTRE DEL </t>
  </si>
  <si>
    <t>EJERCICIO FISCAL 2017</t>
  </si>
  <si>
    <t>FONDO</t>
  </si>
  <si>
    <t xml:space="preserve">I.S.R. </t>
  </si>
  <si>
    <t xml:space="preserve">A LOS 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</si>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</sst>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54" zoomScaleNormal="154" workbookViewId="0">
      <selection activeCell="B14" sqref="B14"/>
    </sheetView>
  </sheetViews>
  <sheetFormatPr defaultRowHeight="15" x14ac:dyDescent="0.25"/>
  <cols>
    <col min="1" max="1" width="10.42578125" bestFit="1" customWidth="1"/>
    <col min="2" max="2" width="14" bestFit="1" customWidth="1"/>
    <col min="3" max="3" width="9.7109375" bestFit="1" customWidth="1"/>
    <col min="4" max="4" width="11.28515625" bestFit="1" customWidth="1"/>
    <col min="5" max="5" width="8.85546875" bestFit="1" customWidth="1"/>
    <col min="6" max="6" width="10.5703125" bestFit="1" customWidth="1"/>
    <col min="7" max="7" width="11.85546875" bestFit="1" customWidth="1"/>
    <col min="8" max="8" width="17.7109375" bestFit="1" customWidth="1"/>
    <col min="9" max="9" width="17.7109375" customWidth="1"/>
    <col min="10" max="10" width="10.7109375" bestFit="1" customWidth="1"/>
  </cols>
  <sheetData>
    <row r="1" spans="1:10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5</v>
      </c>
      <c r="H4" s="2" t="s">
        <v>6</v>
      </c>
      <c r="I4" s="2" t="s">
        <v>36</v>
      </c>
      <c r="J4" s="2"/>
    </row>
    <row r="5" spans="1:10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37</v>
      </c>
      <c r="J5" s="3"/>
    </row>
    <row r="6" spans="1:10" x14ac:dyDescent="0.25">
      <c r="A6" s="3"/>
      <c r="B6" s="3" t="s">
        <v>15</v>
      </c>
      <c r="C6" s="3" t="s">
        <v>16</v>
      </c>
      <c r="D6" s="3" t="s">
        <v>17</v>
      </c>
      <c r="E6" s="3" t="s">
        <v>18</v>
      </c>
      <c r="F6" s="3" t="s">
        <v>10</v>
      </c>
      <c r="G6" s="3" t="s">
        <v>19</v>
      </c>
      <c r="H6" s="3" t="s">
        <v>20</v>
      </c>
      <c r="I6" s="3" t="s">
        <v>38</v>
      </c>
      <c r="J6" s="3" t="s">
        <v>21</v>
      </c>
    </row>
    <row r="7" spans="1:10" x14ac:dyDescent="0.25">
      <c r="A7" s="3"/>
      <c r="B7" s="3"/>
      <c r="C7" s="3"/>
      <c r="D7" s="3" t="s">
        <v>22</v>
      </c>
      <c r="E7" s="3"/>
      <c r="F7" s="3" t="s">
        <v>23</v>
      </c>
      <c r="G7" s="3" t="s">
        <v>24</v>
      </c>
      <c r="H7" s="3" t="s">
        <v>25</v>
      </c>
      <c r="I7" s="3" t="s">
        <v>39</v>
      </c>
      <c r="J7" s="3"/>
    </row>
    <row r="8" spans="1:10" x14ac:dyDescent="0.25">
      <c r="A8" s="4"/>
      <c r="B8" s="4"/>
      <c r="C8" s="4"/>
      <c r="D8" s="4"/>
      <c r="E8" s="4"/>
      <c r="F8" s="4" t="s">
        <v>26</v>
      </c>
      <c r="G8" s="4"/>
      <c r="H8" s="4" t="s">
        <v>27</v>
      </c>
      <c r="I8" s="4"/>
      <c r="J8" s="4"/>
    </row>
    <row r="9" spans="1:10" x14ac:dyDescent="0.25">
      <c r="A9" s="5" t="s">
        <v>28</v>
      </c>
      <c r="B9" s="16">
        <f>77150273+86725239+90559375</f>
        <v>254434887</v>
      </c>
      <c r="C9" s="16">
        <f>11474165+13237760+13044064</f>
        <v>37755989</v>
      </c>
      <c r="D9" s="16">
        <f>2739573+2861403+1853746</f>
        <v>7454722</v>
      </c>
      <c r="E9" s="6">
        <f>21143+3070+5016</f>
        <v>29229</v>
      </c>
      <c r="F9" s="16">
        <f>2052258+2412668+2567107</f>
        <v>7032033</v>
      </c>
      <c r="G9" s="6">
        <f>6799650+3077366+3077366</f>
        <v>12954382</v>
      </c>
      <c r="H9" s="16">
        <f>3650368+4079148+5211830</f>
        <v>12941346</v>
      </c>
      <c r="I9" s="17">
        <f>6170387+8983321</f>
        <v>15153708</v>
      </c>
      <c r="J9" s="7">
        <f>SUM(B9:I9)</f>
        <v>347756296</v>
      </c>
    </row>
    <row r="10" spans="1:10" x14ac:dyDescent="0.25">
      <c r="A10" s="5" t="s">
        <v>29</v>
      </c>
      <c r="B10" s="17">
        <f>131826982+148187767+154739170</f>
        <v>434753919</v>
      </c>
      <c r="C10" s="17">
        <f>19605952+22619414+22288444</f>
        <v>64513810</v>
      </c>
      <c r="D10" s="17">
        <f>3745559+4135326+2679051</f>
        <v>10559936</v>
      </c>
      <c r="E10" s="6">
        <f>28907+4437+7249</f>
        <v>40593</v>
      </c>
      <c r="F10" s="17">
        <f>3506701+4122535+4386428</f>
        <v>12015664</v>
      </c>
      <c r="G10" s="6">
        <f>11618590+5258307+5258307</f>
        <v>22135204</v>
      </c>
      <c r="H10" s="17">
        <f>5976998+6118757+5203279</f>
        <v>17299034</v>
      </c>
      <c r="I10" s="17">
        <f>12946593+45489804+40880851</f>
        <v>99317248</v>
      </c>
      <c r="J10" s="7">
        <f t="shared" ref="J10:J13" si="0">SUM(B10:I10)</f>
        <v>660635408</v>
      </c>
    </row>
    <row r="11" spans="1:10" x14ac:dyDescent="0.25">
      <c r="A11" s="5" t="s">
        <v>30</v>
      </c>
      <c r="B11" s="17">
        <f>27369731+30766534+32126727</f>
        <v>90262992</v>
      </c>
      <c r="C11" s="17">
        <f>4070560+4696211+4627495</f>
        <v>13394266</v>
      </c>
      <c r="D11" s="17">
        <f>1006364+1034555+670231</f>
        <v>2711150</v>
      </c>
      <c r="E11" s="6">
        <f>7767+1110+1813</f>
        <v>10690</v>
      </c>
      <c r="F11" s="17">
        <f>728056+855915+910703</f>
        <v>2494674</v>
      </c>
      <c r="G11" s="6">
        <f>2412235+1091722+1091722</f>
        <v>4595679</v>
      </c>
      <c r="H11" s="17">
        <f>1736366+1804570+1876250</f>
        <v>5417186</v>
      </c>
      <c r="I11" s="17"/>
      <c r="J11" s="7">
        <f t="shared" si="0"/>
        <v>118886637</v>
      </c>
    </row>
    <row r="12" spans="1:10" x14ac:dyDescent="0.25">
      <c r="A12" s="5" t="s">
        <v>31</v>
      </c>
      <c r="B12" s="17">
        <f>9918097+11149013+11641912</f>
        <v>32709022</v>
      </c>
      <c r="C12" s="17">
        <f>1475068+1701787+1676887</f>
        <v>4853742</v>
      </c>
      <c r="D12" s="17">
        <f>197829+247130+160102</f>
        <v>605061</v>
      </c>
      <c r="E12" s="6">
        <f>1527+265+433</f>
        <v>2225</v>
      </c>
      <c r="F12" s="17">
        <f>263829+310162+330016</f>
        <v>904007</v>
      </c>
      <c r="G12" s="6">
        <f>874133+395612+395612</f>
        <v>1665357</v>
      </c>
      <c r="H12" s="17">
        <f>903655+955267+1034669</f>
        <v>2893591</v>
      </c>
      <c r="I12" s="17"/>
      <c r="J12" s="7">
        <f t="shared" si="0"/>
        <v>43633005</v>
      </c>
    </row>
    <row r="13" spans="1:10" x14ac:dyDescent="0.25">
      <c r="A13" s="5" t="s">
        <v>32</v>
      </c>
      <c r="B13" s="18">
        <f>10913636+12268103+12810481</f>
        <v>35992220</v>
      </c>
      <c r="C13" s="18">
        <f>1623129+1872606+1845206</f>
        <v>5340941</v>
      </c>
      <c r="D13" s="18">
        <f>166627+157773+102213</f>
        <v>426613</v>
      </c>
      <c r="E13" s="19">
        <f>1283+169+277</f>
        <v>1729</v>
      </c>
      <c r="F13" s="18">
        <f>290311+341295+363142</f>
        <v>994748</v>
      </c>
      <c r="G13" s="19">
        <f>961875+435323+435323</f>
        <v>1832521</v>
      </c>
      <c r="H13" s="18">
        <f>978214+1023482+943318</f>
        <v>2945014</v>
      </c>
      <c r="I13" s="18"/>
      <c r="J13" s="8">
        <f t="shared" si="0"/>
        <v>47533786</v>
      </c>
    </row>
    <row r="14" spans="1:10" x14ac:dyDescent="0.25">
      <c r="A14" s="9" t="s">
        <v>33</v>
      </c>
      <c r="B14" s="7">
        <f t="shared" ref="B14:J14" si="1">SUM(B9:B13)</f>
        <v>848153040</v>
      </c>
      <c r="C14" s="7">
        <f t="shared" si="1"/>
        <v>125858748</v>
      </c>
      <c r="D14" s="7">
        <f t="shared" si="1"/>
        <v>21757482</v>
      </c>
      <c r="E14" s="10">
        <f t="shared" si="1"/>
        <v>84466</v>
      </c>
      <c r="F14" s="7">
        <f t="shared" si="1"/>
        <v>23441126</v>
      </c>
      <c r="G14" s="10">
        <f t="shared" si="1"/>
        <v>43183143</v>
      </c>
      <c r="H14" s="7">
        <f t="shared" si="1"/>
        <v>41496171</v>
      </c>
      <c r="I14" s="7">
        <f t="shared" si="1"/>
        <v>114470956</v>
      </c>
      <c r="J14" s="11">
        <f t="shared" si="1"/>
        <v>1218445132</v>
      </c>
    </row>
    <row r="15" spans="1:10" x14ac:dyDescent="0.25">
      <c r="A15" s="12"/>
      <c r="B15" s="12"/>
      <c r="C15" s="12"/>
      <c r="D15" s="14"/>
      <c r="E15" s="13"/>
      <c r="F15" s="12"/>
      <c r="G15" s="13"/>
      <c r="H15" s="12"/>
      <c r="I15" s="15"/>
      <c r="J15" s="15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2017-08-15T21:00:36Z</dcterms:created>
  <dcterms:modified xsi:type="dcterms:W3CDTF">2017-08-15T22:02:38Z</dcterms:modified>
</cp:coreProperties>
</file>